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  <definedName name="_xlnm.Print_Area" localSheetId="0">'Приложение 2'!$A$1:$P$59</definedName>
  </definedNames>
  <calcPr calcId="145621"/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38" i="1"/>
  <c r="N41" i="1"/>
  <c r="M40" i="1"/>
  <c r="M39" i="1"/>
  <c r="M37" i="1" s="1"/>
  <c r="L39" i="1"/>
  <c r="L37" i="1" s="1"/>
  <c r="K39" i="1"/>
  <c r="K37" i="1" s="1"/>
  <c r="J39" i="1"/>
  <c r="J37" i="1" s="1"/>
  <c r="L40" i="1"/>
  <c r="I40" i="1"/>
  <c r="F39" i="1"/>
  <c r="E39" i="1"/>
  <c r="G39" i="1"/>
  <c r="K40" i="1"/>
  <c r="J40" i="1"/>
  <c r="H40" i="1"/>
  <c r="I39" i="1"/>
  <c r="I37" i="1" l="1"/>
  <c r="H39" i="1"/>
  <c r="H37" i="1" s="1"/>
  <c r="G40" i="1"/>
  <c r="E37" i="1"/>
  <c r="F37" i="1"/>
  <c r="E40" i="1"/>
  <c r="J16" i="1"/>
  <c r="J14" i="1" s="1"/>
  <c r="J17" i="1"/>
  <c r="I17" i="1"/>
  <c r="K19" i="1"/>
  <c r="K18" i="1"/>
  <c r="K27" i="1"/>
  <c r="K26" i="1"/>
  <c r="K25" i="1"/>
  <c r="K24" i="1"/>
  <c r="K23" i="1"/>
  <c r="K22" i="1"/>
  <c r="K21" i="1"/>
  <c r="K20" i="1"/>
  <c r="H17" i="1"/>
  <c r="G17" i="1"/>
  <c r="F17" i="1"/>
  <c r="E17" i="1"/>
  <c r="H16" i="1"/>
  <c r="H14" i="1" s="1"/>
  <c r="G16" i="1"/>
  <c r="F16" i="1"/>
  <c r="E16" i="1"/>
  <c r="G15" i="1"/>
  <c r="F15" i="1"/>
  <c r="E15" i="1"/>
  <c r="N40" i="1" l="1"/>
  <c r="N39" i="1"/>
  <c r="G37" i="1"/>
  <c r="N37" i="1" s="1"/>
  <c r="K16" i="1"/>
  <c r="E14" i="1"/>
  <c r="F14" i="1"/>
  <c r="K17" i="1"/>
  <c r="G14" i="1"/>
  <c r="K15" i="1"/>
  <c r="O38" i="1" s="1"/>
  <c r="O39" i="1" l="1"/>
  <c r="K14" i="1"/>
  <c r="O37" i="1" s="1"/>
</calcChain>
</file>

<file path=xl/sharedStrings.xml><?xml version="1.0" encoding="utf-8"?>
<sst xmlns="http://schemas.openxmlformats.org/spreadsheetml/2006/main" count="131" uniqueCount="59">
  <si>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</si>
  <si>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</si>
  <si>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</si>
  <si>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</si>
  <si>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</si>
  <si>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</si>
  <si>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</si>
  <si>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</si>
  <si>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</si>
  <si>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</si>
  <si>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</si>
  <si>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</si>
  <si>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Финансовое управление Златоустовского городского округа (далее - Финансовое управление)</t>
  </si>
  <si>
    <t xml:space="preserve">Финансовое управление </t>
  </si>
  <si>
    <t>Х</t>
  </si>
  <si>
    <t>№ п/п</t>
  </si>
  <si>
    <t>1.</t>
  </si>
  <si>
    <t>2.</t>
  </si>
  <si>
    <t>3.</t>
  </si>
  <si>
    <t>Финансовое управление</t>
  </si>
  <si>
    <t>2017 год</t>
  </si>
  <si>
    <t>4.</t>
  </si>
  <si>
    <t>5.</t>
  </si>
  <si>
    <t>6.</t>
  </si>
  <si>
    <t>7.</t>
  </si>
  <si>
    <t>8.</t>
  </si>
  <si>
    <t>9.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</si>
  <si>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</si>
  <si>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</si>
  <si>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</si>
  <si>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</si>
  <si>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</si>
  <si>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</si>
  <si>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</si>
  <si>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</si>
  <si>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</si>
  <si>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</si>
  <si>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</si>
  <si>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</si>
  <si>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</si>
  <si>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</si>
  <si>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2026 год</t>
  </si>
  <si>
    <t>2027 год</t>
  </si>
  <si>
    <t>10.</t>
  </si>
  <si>
    <t>Наименование муниципальной программы, мероприятия</t>
  </si>
  <si>
    <t>Мероприятие 1 «Организация составления, исполнения бюджета Златоустовского городского округа и формирования бюджетной отчетности»</t>
  </si>
  <si>
    <t>Мероприятие 2 «Управление резервным фондом Администрации Златоустовского городского округа»</t>
  </si>
  <si>
    <t>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</si>
  <si>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Мероприятие 4 «Обслуживание муниципального долга Златоустовского городского округа»</t>
  </si>
  <si>
    <t>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</si>
  <si>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Мероприятие 6 "Управление средствами на обеспечение своевременной и полной выплаты заработной платы"</t>
  </si>
  <si>
    <t>Мероприятие 7 "Управление средствами на обеспечение своевременной уплаты налоговых обязательств"</t>
  </si>
  <si>
    <t>Мероприятие 8 "Управление средствами на обеспечение своевременной оплаты топливно-энергетических ресурсов"</t>
  </si>
  <si>
    <t>Мероприятие 9 "Управление средствами на исполнение судебных решений по искам к Златоустовскому городскому округу"</t>
  </si>
  <si>
    <t>Мероприятие 10 "Управление средствами на обеспечение выполнения социальных обязательств Златоустовского городского округа"</t>
  </si>
  <si>
    <t>2028 год</t>
  </si>
  <si>
    <t>Итого по годам (2020-2028 годы)</t>
  </si>
  <si>
    <t>Итог по годам (2014-2028 годы)</t>
  </si>
  <si>
    <t xml:space="preserve">ПРИЛОЖЕНИЕ
Утверждено
постановлением Администрации
Златоустовского городского округа
от 19.05.2026 г. № 162-П/АДМ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</si>
</sst>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BreakPreview" zoomScale="60" zoomScaleNormal="80" workbookViewId="0">
      <selection activeCell="E6" sqref="E6"/>
    </sheetView>
  </sheetViews>
  <sheetFormatPr defaultColWidth="8.85546875" defaultRowHeight="15" x14ac:dyDescent="0.25"/>
  <cols>
    <col min="1" max="1" width="7.5703125" style="20" customWidth="1"/>
    <col min="2" max="2" width="43" style="3" customWidth="1"/>
    <col min="3" max="3" width="22.42578125" style="21" customWidth="1"/>
    <col min="4" max="4" width="15" style="3" customWidth="1"/>
    <col min="5" max="5" width="16" style="3" customWidth="1"/>
    <col min="6" max="6" width="18" style="3" customWidth="1"/>
    <col min="7" max="7" width="16.28515625" style="3" customWidth="1"/>
    <col min="8" max="8" width="16.42578125" style="3" customWidth="1"/>
    <col min="9" max="9" width="14.28515625" style="3" customWidth="1"/>
    <col min="10" max="10" width="15" style="3" customWidth="1"/>
    <col min="11" max="13" width="16" style="3" customWidth="1"/>
    <col min="14" max="14" width="16.85546875" style="3" customWidth="1"/>
    <col min="15" max="15" width="17.5703125" style="3" customWidth="1"/>
    <col min="16" max="17" width="15" style="3" customWidth="1"/>
    <col min="18" max="18" width="16.28515625" style="3" customWidth="1"/>
    <col min="19" max="16384" width="8.85546875" style="3"/>
  </cols>
  <sheetData>
    <row r="1" spans="1:18" x14ac:dyDescent="0.25">
      <c r="H1" s="5"/>
      <c r="I1" s="87" t="s">
        <v>58</v>
      </c>
      <c r="J1" s="87"/>
      <c r="K1" s="87"/>
      <c r="L1" s="87"/>
      <c r="M1" s="87"/>
      <c r="N1" s="87"/>
      <c r="O1" s="87"/>
      <c r="P1" s="5"/>
      <c r="Q1" s="5"/>
      <c r="R1" s="5"/>
    </row>
    <row r="2" spans="1:18" ht="19.5" customHeight="1" x14ac:dyDescent="0.25">
      <c r="H2" s="5"/>
      <c r="I2" s="88"/>
      <c r="J2" s="88"/>
      <c r="K2" s="88"/>
      <c r="L2" s="88"/>
      <c r="M2" s="88"/>
      <c r="N2" s="88"/>
      <c r="O2" s="88"/>
      <c r="P2" s="73"/>
      <c r="Q2" s="73"/>
      <c r="R2" s="5"/>
    </row>
    <row r="3" spans="1:18" ht="53.45" customHeight="1" x14ac:dyDescent="0.25">
      <c r="I3" s="88"/>
      <c r="J3" s="88"/>
      <c r="K3" s="88"/>
      <c r="L3" s="88"/>
      <c r="M3" s="88"/>
      <c r="N3" s="88"/>
      <c r="O3" s="88"/>
      <c r="P3" s="65"/>
      <c r="Q3" s="65"/>
      <c r="R3" s="65"/>
    </row>
    <row r="4" spans="1:18" ht="19.5" customHeight="1" x14ac:dyDescent="0.3">
      <c r="I4" s="52"/>
      <c r="J4" s="52"/>
      <c r="K4" s="52"/>
      <c r="L4" s="66"/>
      <c r="M4" s="83"/>
      <c r="N4" s="54"/>
      <c r="O4" s="52"/>
      <c r="P4" s="52"/>
      <c r="Q4" s="52"/>
      <c r="R4" s="52"/>
    </row>
    <row r="5" spans="1:18" s="26" customFormat="1" ht="15.75" x14ac:dyDescent="0.25">
      <c r="A5" s="22"/>
      <c r="B5" s="23"/>
      <c r="C5" s="24"/>
      <c r="D5" s="25"/>
      <c r="E5" s="4"/>
      <c r="F5" s="4"/>
      <c r="G5" s="4"/>
      <c r="H5" s="90" t="s">
        <v>0</v>
      </c>
      <c r="I5" s="90"/>
      <c r="J5" s="90"/>
      <c r="K5" s="90"/>
      <c r="L5" s="90"/>
      <c r="M5" s="90"/>
      <c r="N5" s="90"/>
      <c r="O5" s="90"/>
      <c r="P5" s="4"/>
      <c r="Q5" s="4"/>
      <c r="R5" s="4"/>
    </row>
    <row r="6" spans="1:18" s="26" customFormat="1" ht="63" customHeight="1" x14ac:dyDescent="0.25">
      <c r="A6" s="22"/>
      <c r="B6" s="23"/>
      <c r="C6" s="24"/>
      <c r="D6" s="25"/>
      <c r="E6" s="4"/>
      <c r="F6" s="4"/>
      <c r="G6" s="22"/>
      <c r="H6" s="89" t="s">
        <v>40</v>
      </c>
      <c r="I6" s="89"/>
      <c r="J6" s="89"/>
      <c r="K6" s="89"/>
      <c r="L6" s="89"/>
      <c r="M6" s="89"/>
      <c r="N6" s="89"/>
      <c r="O6" s="89"/>
      <c r="P6" s="42"/>
      <c r="Q6" s="42"/>
      <c r="R6" s="55"/>
    </row>
    <row r="7" spans="1:18" s="5" customFormat="1" ht="25.5" customHeight="1" x14ac:dyDescent="0.3">
      <c r="A7" s="105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72"/>
      <c r="Q7" s="72"/>
      <c r="R7" s="72"/>
    </row>
    <row r="8" spans="1:18" s="5" customFormat="1" ht="18.75" customHeight="1" x14ac:dyDescent="0.3">
      <c r="A8" s="105" t="s">
        <v>35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72"/>
      <c r="Q8" s="72"/>
      <c r="R8" s="72"/>
    </row>
    <row r="9" spans="1:18" s="5" customFormat="1" ht="18.75" customHeight="1" x14ac:dyDescent="0.3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67"/>
      <c r="M9" s="84"/>
      <c r="N9" s="56"/>
      <c r="O9" s="27"/>
      <c r="P9" s="27"/>
      <c r="Q9" s="27"/>
      <c r="R9" s="27"/>
    </row>
    <row r="10" spans="1:18" s="5" customFormat="1" ht="28.5" customHeight="1" x14ac:dyDescent="0.3">
      <c r="A10" s="20"/>
      <c r="B10" s="28" t="s">
        <v>1</v>
      </c>
      <c r="C10" s="21"/>
      <c r="D10" s="3"/>
      <c r="E10" s="3"/>
      <c r="F10" s="3"/>
      <c r="G10" s="3"/>
      <c r="H10" s="3"/>
      <c r="K10" s="16" t="s">
        <v>32</v>
      </c>
      <c r="L10" s="16"/>
      <c r="M10" s="16"/>
      <c r="N10" s="16"/>
    </row>
    <row r="11" spans="1:18" s="30" customFormat="1" ht="19.5" customHeight="1" x14ac:dyDescent="0.25">
      <c r="A11" s="99" t="s">
        <v>15</v>
      </c>
      <c r="B11" s="101" t="s">
        <v>44</v>
      </c>
      <c r="C11" s="99" t="s">
        <v>9</v>
      </c>
      <c r="D11" s="103" t="s">
        <v>5</v>
      </c>
      <c r="E11" s="101" t="s">
        <v>8</v>
      </c>
      <c r="F11" s="101"/>
      <c r="G11" s="101"/>
      <c r="H11" s="101"/>
      <c r="I11" s="101"/>
      <c r="J11" s="101"/>
      <c r="K11" s="101"/>
      <c r="L11" s="60"/>
      <c r="M11" s="60"/>
      <c r="N11" s="60"/>
      <c r="O11" s="29"/>
      <c r="P11" s="29"/>
      <c r="Q11" s="29"/>
      <c r="R11" s="29"/>
    </row>
    <row r="12" spans="1:18" s="30" customFormat="1" ht="32.25" customHeight="1" x14ac:dyDescent="0.25">
      <c r="A12" s="100"/>
      <c r="B12" s="101"/>
      <c r="C12" s="100"/>
      <c r="D12" s="104"/>
      <c r="E12" s="17" t="s">
        <v>2</v>
      </c>
      <c r="F12" s="17" t="s">
        <v>3</v>
      </c>
      <c r="G12" s="17" t="s">
        <v>4</v>
      </c>
      <c r="H12" s="18" t="s">
        <v>20</v>
      </c>
      <c r="I12" s="18" t="s">
        <v>27</v>
      </c>
      <c r="J12" s="18" t="s">
        <v>28</v>
      </c>
      <c r="K12" s="31" t="s">
        <v>36</v>
      </c>
      <c r="L12" s="60"/>
      <c r="M12" s="60"/>
      <c r="N12" s="60"/>
    </row>
    <row r="13" spans="1:18" s="32" customFormat="1" ht="13.9" x14ac:dyDescent="0.3">
      <c r="A13" s="1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1">
        <v>8</v>
      </c>
      <c r="I13" s="1">
        <v>9</v>
      </c>
      <c r="J13" s="1">
        <v>10</v>
      </c>
      <c r="K13" s="1">
        <v>9</v>
      </c>
      <c r="L13" s="61"/>
      <c r="M13" s="61"/>
      <c r="N13" s="61"/>
    </row>
    <row r="14" spans="1:18" s="33" customFormat="1" ht="15.75" customHeight="1" x14ac:dyDescent="0.25">
      <c r="A14" s="91"/>
      <c r="B14" s="94" t="s">
        <v>10</v>
      </c>
      <c r="C14" s="10" t="s">
        <v>11</v>
      </c>
      <c r="D14" s="10" t="s">
        <v>14</v>
      </c>
      <c r="E14" s="6">
        <f>E15+E16</f>
        <v>100370.09999999999</v>
      </c>
      <c r="F14" s="7">
        <f t="shared" ref="F14:H14" si="0">SUM(F15:F16)</f>
        <v>90140.463000000003</v>
      </c>
      <c r="G14" s="7">
        <f t="shared" si="0"/>
        <v>77524.508000000002</v>
      </c>
      <c r="H14" s="7">
        <f t="shared" si="0"/>
        <v>67539.703000000009</v>
      </c>
      <c r="I14" s="9">
        <v>84371.89</v>
      </c>
      <c r="J14" s="9">
        <f>J15+J16</f>
        <v>63386.21</v>
      </c>
      <c r="K14" s="14">
        <f t="shared" ref="K14:K27" si="1">SUM(E14:J14)</f>
        <v>483332.87400000001</v>
      </c>
      <c r="L14" s="62"/>
      <c r="M14" s="62"/>
      <c r="N14" s="62"/>
    </row>
    <row r="15" spans="1:18" s="33" customFormat="1" ht="34.9" customHeight="1" x14ac:dyDescent="0.25">
      <c r="A15" s="92"/>
      <c r="B15" s="102"/>
      <c r="C15" s="97" t="s">
        <v>12</v>
      </c>
      <c r="D15" s="10" t="s">
        <v>6</v>
      </c>
      <c r="E15" s="6">
        <f>E18</f>
        <v>19071</v>
      </c>
      <c r="F15" s="6">
        <f>F18</f>
        <v>0</v>
      </c>
      <c r="G15" s="6">
        <f>G18</f>
        <v>0</v>
      </c>
      <c r="H15" s="8">
        <v>0</v>
      </c>
      <c r="I15" s="8">
        <v>0</v>
      </c>
      <c r="J15" s="8">
        <v>0</v>
      </c>
      <c r="K15" s="14">
        <f t="shared" si="1"/>
        <v>19071</v>
      </c>
      <c r="L15" s="62"/>
      <c r="M15" s="62"/>
      <c r="N15" s="62"/>
    </row>
    <row r="16" spans="1:18" s="33" customFormat="1" ht="67.150000000000006" customHeight="1" x14ac:dyDescent="0.25">
      <c r="A16" s="93"/>
      <c r="B16" s="96"/>
      <c r="C16" s="98"/>
      <c r="D16" s="10" t="s">
        <v>7</v>
      </c>
      <c r="E16" s="7">
        <f>SUM(E19+E20+E21+E22+E23+E24+E25+E26)</f>
        <v>81299.099999999991</v>
      </c>
      <c r="F16" s="7">
        <f>SUM(F19+F20+F21+F22+F23+F24+F25+F26+F27)</f>
        <v>90140.463000000003</v>
      </c>
      <c r="G16" s="7">
        <f>SUM(G19+G20+G21+G22+G23+G24+G25+G26+G27)</f>
        <v>77524.508000000002</v>
      </c>
      <c r="H16" s="7">
        <f>SUM(H19+H20+H21+H22+H23+H24+H25+H26+H27)</f>
        <v>67539.703000000009</v>
      </c>
      <c r="I16" s="7">
        <v>84371.89</v>
      </c>
      <c r="J16" s="9">
        <f>J19+J20+J21+J22+J23+J24+J25+J26+J27</f>
        <v>63386.21</v>
      </c>
      <c r="K16" s="14">
        <f>SUM(E16:J16)</f>
        <v>464261.87400000001</v>
      </c>
      <c r="L16" s="62"/>
      <c r="M16" s="62"/>
      <c r="N16" s="62"/>
    </row>
    <row r="17" spans="1:14" s="33" customFormat="1" ht="15.75" customHeight="1" x14ac:dyDescent="0.25">
      <c r="A17" s="91" t="s">
        <v>16</v>
      </c>
      <c r="B17" s="94" t="s">
        <v>45</v>
      </c>
      <c r="C17" s="34" t="s">
        <v>11</v>
      </c>
      <c r="D17" s="10" t="s">
        <v>14</v>
      </c>
      <c r="E17" s="6">
        <f t="shared" ref="E17:J17" si="2">SUM(E18:E19)</f>
        <v>19071</v>
      </c>
      <c r="F17" s="9">
        <f t="shared" si="2"/>
        <v>18639.93</v>
      </c>
      <c r="G17" s="9">
        <f t="shared" si="2"/>
        <v>18914.39</v>
      </c>
      <c r="H17" s="7">
        <f t="shared" si="2"/>
        <v>21258.687999999998</v>
      </c>
      <c r="I17" s="9">
        <f t="shared" si="2"/>
        <v>23123.15</v>
      </c>
      <c r="J17" s="35">
        <f t="shared" si="2"/>
        <v>24160.861919999999</v>
      </c>
      <c r="K17" s="36">
        <f t="shared" si="1"/>
        <v>125168.01991999999</v>
      </c>
      <c r="L17" s="63"/>
      <c r="M17" s="63"/>
      <c r="N17" s="63"/>
    </row>
    <row r="18" spans="1:14" s="30" customFormat="1" ht="36.75" customHeight="1" x14ac:dyDescent="0.25">
      <c r="A18" s="92"/>
      <c r="B18" s="95"/>
      <c r="C18" s="97" t="s">
        <v>13</v>
      </c>
      <c r="D18" s="10" t="s">
        <v>6</v>
      </c>
      <c r="E18" s="10">
        <v>19071</v>
      </c>
      <c r="F18" s="10">
        <v>0</v>
      </c>
      <c r="G18" s="10">
        <v>0</v>
      </c>
      <c r="H18" s="11">
        <v>0</v>
      </c>
      <c r="I18" s="12">
        <v>0</v>
      </c>
      <c r="J18" s="15">
        <v>0</v>
      </c>
      <c r="K18" s="14">
        <f t="shared" si="1"/>
        <v>19071</v>
      </c>
      <c r="L18" s="62"/>
      <c r="M18" s="62"/>
      <c r="N18" s="62"/>
    </row>
    <row r="19" spans="1:14" s="30" customFormat="1" ht="36.75" customHeight="1" x14ac:dyDescent="0.25">
      <c r="A19" s="93"/>
      <c r="B19" s="96"/>
      <c r="C19" s="98"/>
      <c r="D19" s="13" t="s">
        <v>7</v>
      </c>
      <c r="E19" s="10">
        <v>0</v>
      </c>
      <c r="F19" s="10">
        <v>18639.93</v>
      </c>
      <c r="G19" s="10">
        <v>18914.39</v>
      </c>
      <c r="H19" s="11">
        <v>21258.687999999998</v>
      </c>
      <c r="I19" s="15">
        <v>23123.15</v>
      </c>
      <c r="J19" s="36">
        <v>24160.861919999999</v>
      </c>
      <c r="K19" s="36">
        <f t="shared" si="1"/>
        <v>106097.01991999999</v>
      </c>
      <c r="L19" s="63"/>
      <c r="M19" s="63"/>
      <c r="N19" s="63"/>
    </row>
    <row r="20" spans="1:14" s="30" customFormat="1" ht="53.45" customHeight="1" x14ac:dyDescent="0.25">
      <c r="A20" s="37" t="s">
        <v>17</v>
      </c>
      <c r="B20" s="38" t="s">
        <v>46</v>
      </c>
      <c r="C20" s="39" t="s">
        <v>13</v>
      </c>
      <c r="D20" s="13" t="s">
        <v>7</v>
      </c>
      <c r="E20" s="10">
        <v>34882.199999999997</v>
      </c>
      <c r="F20" s="10">
        <v>41546.033000000003</v>
      </c>
      <c r="G20" s="7">
        <v>25563.594000000001</v>
      </c>
      <c r="H20" s="11">
        <v>18109.713</v>
      </c>
      <c r="I20" s="11">
        <v>19966.580000000002</v>
      </c>
      <c r="J20" s="15">
        <v>27511.91</v>
      </c>
      <c r="K20" s="14">
        <f t="shared" si="1"/>
        <v>167580.03</v>
      </c>
      <c r="L20" s="62"/>
      <c r="M20" s="62"/>
      <c r="N20" s="62"/>
    </row>
    <row r="21" spans="1:14" s="30" customFormat="1" ht="127.5" customHeight="1" x14ac:dyDescent="0.25">
      <c r="A21" s="11" t="s">
        <v>18</v>
      </c>
      <c r="B21" s="40" t="s">
        <v>47</v>
      </c>
      <c r="C21" s="10" t="s">
        <v>13</v>
      </c>
      <c r="D21" s="10" t="s">
        <v>7</v>
      </c>
      <c r="E21" s="15">
        <v>200</v>
      </c>
      <c r="F21" s="15">
        <v>200</v>
      </c>
      <c r="G21" s="12">
        <v>0</v>
      </c>
      <c r="H21" s="15">
        <v>200</v>
      </c>
      <c r="I21" s="15">
        <v>200</v>
      </c>
      <c r="J21" s="15">
        <v>200</v>
      </c>
      <c r="K21" s="14">
        <f t="shared" si="1"/>
        <v>1000</v>
      </c>
      <c r="L21" s="62"/>
      <c r="M21" s="62"/>
      <c r="N21" s="62"/>
    </row>
    <row r="22" spans="1:14" s="30" customFormat="1" ht="55.15" customHeight="1" x14ac:dyDescent="0.25">
      <c r="A22" s="11" t="s">
        <v>21</v>
      </c>
      <c r="B22" s="40" t="s">
        <v>48</v>
      </c>
      <c r="C22" s="10" t="s">
        <v>13</v>
      </c>
      <c r="D22" s="13" t="s">
        <v>7</v>
      </c>
      <c r="E22" s="10">
        <v>4972.2</v>
      </c>
      <c r="F22" s="10">
        <v>12218.1</v>
      </c>
      <c r="G22" s="10">
        <v>7313.5</v>
      </c>
      <c r="H22" s="11">
        <v>7291.1</v>
      </c>
      <c r="I22" s="15">
        <v>5206.1000000000004</v>
      </c>
      <c r="J22" s="36">
        <v>14.378080000000001</v>
      </c>
      <c r="K22" s="36">
        <f t="shared" si="1"/>
        <v>37015.378080000002</v>
      </c>
      <c r="L22" s="63"/>
      <c r="M22" s="63"/>
      <c r="N22" s="63"/>
    </row>
    <row r="23" spans="1:14" s="30" customFormat="1" ht="84" customHeight="1" x14ac:dyDescent="0.25">
      <c r="A23" s="11" t="s">
        <v>22</v>
      </c>
      <c r="B23" s="38" t="s">
        <v>49</v>
      </c>
      <c r="C23" s="10" t="s">
        <v>13</v>
      </c>
      <c r="D23" s="10" t="s">
        <v>7</v>
      </c>
      <c r="E23" s="10">
        <v>2421.5</v>
      </c>
      <c r="F23" s="10">
        <v>2560.37</v>
      </c>
      <c r="G23" s="10">
        <v>3594.71</v>
      </c>
      <c r="H23" s="11">
        <v>3488.5120000000002</v>
      </c>
      <c r="I23" s="15">
        <v>6671.65</v>
      </c>
      <c r="J23" s="15">
        <v>3611.06</v>
      </c>
      <c r="K23" s="14">
        <f t="shared" si="1"/>
        <v>22347.802</v>
      </c>
      <c r="L23" s="62"/>
      <c r="M23" s="62"/>
      <c r="N23" s="62"/>
    </row>
    <row r="24" spans="1:14" s="30" customFormat="1" ht="49.15" customHeight="1" x14ac:dyDescent="0.25">
      <c r="A24" s="11" t="s">
        <v>23</v>
      </c>
      <c r="B24" s="85" t="s">
        <v>50</v>
      </c>
      <c r="C24" s="10" t="s">
        <v>13</v>
      </c>
      <c r="D24" s="10" t="s">
        <v>7</v>
      </c>
      <c r="E24" s="10">
        <v>12979.1</v>
      </c>
      <c r="F24" s="10">
        <v>0</v>
      </c>
      <c r="G24" s="13">
        <v>1837.97</v>
      </c>
      <c r="H24" s="11">
        <v>3096.55</v>
      </c>
      <c r="I24" s="15">
        <v>0</v>
      </c>
      <c r="J24" s="15">
        <v>5399.3</v>
      </c>
      <c r="K24" s="14">
        <f t="shared" si="1"/>
        <v>23312.92</v>
      </c>
      <c r="L24" s="62"/>
      <c r="M24" s="62"/>
      <c r="N24" s="62"/>
    </row>
    <row r="25" spans="1:14" ht="51.6" customHeight="1" x14ac:dyDescent="0.25">
      <c r="A25" s="11" t="s">
        <v>24</v>
      </c>
      <c r="B25" s="40" t="s">
        <v>51</v>
      </c>
      <c r="C25" s="10" t="s">
        <v>19</v>
      </c>
      <c r="D25" s="10" t="s">
        <v>7</v>
      </c>
      <c r="E25" s="11">
        <v>0</v>
      </c>
      <c r="F25" s="8">
        <v>71</v>
      </c>
      <c r="G25" s="11">
        <v>0</v>
      </c>
      <c r="H25" s="11">
        <v>0</v>
      </c>
      <c r="I25" s="15">
        <v>0</v>
      </c>
      <c r="J25" s="15">
        <v>0</v>
      </c>
      <c r="K25" s="14">
        <f t="shared" si="1"/>
        <v>71</v>
      </c>
      <c r="L25" s="62"/>
      <c r="M25" s="62"/>
      <c r="N25" s="62"/>
    </row>
    <row r="26" spans="1:14" ht="55.15" customHeight="1" x14ac:dyDescent="0.25">
      <c r="A26" s="11" t="s">
        <v>25</v>
      </c>
      <c r="B26" s="40" t="s">
        <v>52</v>
      </c>
      <c r="C26" s="10" t="s">
        <v>13</v>
      </c>
      <c r="D26" s="10" t="s">
        <v>7</v>
      </c>
      <c r="E26" s="11">
        <v>25844.1</v>
      </c>
      <c r="F26" s="11">
        <v>14764.1</v>
      </c>
      <c r="G26" s="11">
        <v>8000</v>
      </c>
      <c r="H26" s="11">
        <v>3294.1</v>
      </c>
      <c r="I26" s="15">
        <v>650</v>
      </c>
      <c r="J26" s="15">
        <v>1147</v>
      </c>
      <c r="K26" s="14">
        <f t="shared" si="1"/>
        <v>53699.299999999996</v>
      </c>
      <c r="L26" s="62"/>
      <c r="M26" s="62"/>
      <c r="N26" s="62"/>
    </row>
    <row r="27" spans="1:14" ht="67.150000000000006" customHeight="1" x14ac:dyDescent="0.25">
      <c r="A27" s="11" t="s">
        <v>26</v>
      </c>
      <c r="B27" s="40" t="s">
        <v>53</v>
      </c>
      <c r="C27" s="10" t="s">
        <v>13</v>
      </c>
      <c r="D27" s="10" t="s">
        <v>7</v>
      </c>
      <c r="E27" s="11">
        <v>0</v>
      </c>
      <c r="F27" s="11">
        <v>140.93</v>
      </c>
      <c r="G27" s="14">
        <v>12300.343999999999</v>
      </c>
      <c r="H27" s="11">
        <v>10801.04</v>
      </c>
      <c r="I27" s="15">
        <v>28554.41</v>
      </c>
      <c r="J27" s="15">
        <v>1341.7</v>
      </c>
      <c r="K27" s="14">
        <f t="shared" si="1"/>
        <v>53138.423999999999</v>
      </c>
      <c r="L27" s="62"/>
      <c r="M27" s="62"/>
      <c r="N27" s="62"/>
    </row>
    <row r="33" spans="1:17" ht="18.75" x14ac:dyDescent="0.3">
      <c r="B33" s="28" t="s">
        <v>1</v>
      </c>
      <c r="H33" s="16" t="s">
        <v>33</v>
      </c>
      <c r="I33" s="5"/>
      <c r="J33" s="5"/>
      <c r="K33" s="5"/>
      <c r="L33" s="5"/>
      <c r="M33" s="5"/>
      <c r="N33" s="5"/>
      <c r="O33" s="5"/>
      <c r="P33" s="5"/>
    </row>
    <row r="34" spans="1:17" ht="15.75" customHeight="1" x14ac:dyDescent="0.25">
      <c r="A34" s="99" t="s">
        <v>15</v>
      </c>
      <c r="B34" s="101" t="s">
        <v>44</v>
      </c>
      <c r="C34" s="99" t="s">
        <v>9</v>
      </c>
      <c r="D34" s="103" t="s">
        <v>5</v>
      </c>
      <c r="E34" s="103" t="s">
        <v>8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7"/>
      <c r="P34" s="29"/>
      <c r="Q34" s="29"/>
    </row>
    <row r="35" spans="1:17" ht="47.25" x14ac:dyDescent="0.25">
      <c r="A35" s="100"/>
      <c r="B35" s="101"/>
      <c r="C35" s="100"/>
      <c r="D35" s="104"/>
      <c r="E35" s="47" t="s">
        <v>29</v>
      </c>
      <c r="F35" s="18" t="s">
        <v>30</v>
      </c>
      <c r="G35" s="47" t="s">
        <v>31</v>
      </c>
      <c r="H35" s="47" t="s">
        <v>37</v>
      </c>
      <c r="I35" s="74" t="s">
        <v>38</v>
      </c>
      <c r="J35" s="75" t="s">
        <v>39</v>
      </c>
      <c r="K35" s="75" t="s">
        <v>41</v>
      </c>
      <c r="L35" s="75" t="s">
        <v>42</v>
      </c>
      <c r="M35" s="75" t="s">
        <v>55</v>
      </c>
      <c r="N35" s="75" t="s">
        <v>56</v>
      </c>
      <c r="O35" s="75" t="s">
        <v>57</v>
      </c>
    </row>
    <row r="36" spans="1:17" x14ac:dyDescent="0.25">
      <c r="A36" s="1">
        <v>1</v>
      </c>
      <c r="B36" s="68">
        <v>2</v>
      </c>
      <c r="C36" s="68">
        <v>3</v>
      </c>
      <c r="D36" s="68">
        <v>4</v>
      </c>
      <c r="E36" s="70">
        <v>5</v>
      </c>
      <c r="F36" s="69">
        <v>6</v>
      </c>
      <c r="G36" s="70">
        <v>7</v>
      </c>
      <c r="H36" s="71">
        <v>8</v>
      </c>
      <c r="I36" s="70">
        <v>9</v>
      </c>
      <c r="J36" s="70">
        <v>10</v>
      </c>
      <c r="K36" s="70">
        <v>11</v>
      </c>
      <c r="L36" s="70">
        <v>12</v>
      </c>
      <c r="M36" s="70">
        <v>13</v>
      </c>
      <c r="N36" s="76">
        <v>14</v>
      </c>
      <c r="O36" s="81">
        <v>15</v>
      </c>
    </row>
    <row r="37" spans="1:17" ht="15.75" x14ac:dyDescent="0.25">
      <c r="A37" s="91"/>
      <c r="B37" s="94" t="s">
        <v>10</v>
      </c>
      <c r="C37" s="10" t="s">
        <v>11</v>
      </c>
      <c r="D37" s="10" t="s">
        <v>14</v>
      </c>
      <c r="E37" s="48">
        <f t="shared" ref="E37:H37" si="3">SUM(E38:E39)</f>
        <v>97740.766999999993</v>
      </c>
      <c r="F37" s="46">
        <f t="shared" si="3"/>
        <v>46670.808940000003</v>
      </c>
      <c r="G37" s="48">
        <f t="shared" si="3"/>
        <v>99531.852000000014</v>
      </c>
      <c r="H37" s="59">
        <f t="shared" si="3"/>
        <v>103362.60441999999</v>
      </c>
      <c r="I37" s="77">
        <f>SUM(I38:I39)</f>
        <v>109545.284</v>
      </c>
      <c r="J37" s="78">
        <f>SUM(J38:J39)</f>
        <v>110261.8646</v>
      </c>
      <c r="K37" s="78">
        <f>K38+K39</f>
        <v>450336.88852000004</v>
      </c>
      <c r="L37" s="49">
        <f>L38+L39</f>
        <v>60045.4</v>
      </c>
      <c r="M37" s="49">
        <f>M38+M39</f>
        <v>60045.4</v>
      </c>
      <c r="N37" s="78">
        <f t="shared" ref="N37:N51" si="4">SUM(E37:M37)</f>
        <v>1137540.8694799999</v>
      </c>
      <c r="O37" s="59">
        <f>SUM(K14+N37)</f>
        <v>1620873.7434799999</v>
      </c>
    </row>
    <row r="38" spans="1:17" ht="38.25" customHeight="1" x14ac:dyDescent="0.25">
      <c r="A38" s="92"/>
      <c r="B38" s="102"/>
      <c r="C38" s="97" t="s">
        <v>12</v>
      </c>
      <c r="D38" s="10" t="s">
        <v>6</v>
      </c>
      <c r="E38" s="64">
        <v>0</v>
      </c>
      <c r="F38" s="12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>
        <f t="shared" si="4"/>
        <v>0</v>
      </c>
      <c r="O38" s="48">
        <f>SUM(K15+N38)</f>
        <v>19071</v>
      </c>
    </row>
    <row r="39" spans="1:17" ht="47.25" customHeight="1" x14ac:dyDescent="0.25">
      <c r="A39" s="93"/>
      <c r="B39" s="96"/>
      <c r="C39" s="98"/>
      <c r="D39" s="10" t="s">
        <v>7</v>
      </c>
      <c r="E39" s="48">
        <f t="shared" ref="E39:I39" si="5">SUM(E42:E50)</f>
        <v>97740.766999999993</v>
      </c>
      <c r="F39" s="35">
        <f t="shared" si="5"/>
        <v>46670.808940000003</v>
      </c>
      <c r="G39" s="48">
        <f t="shared" si="5"/>
        <v>99531.852000000014</v>
      </c>
      <c r="H39" s="59">
        <f t="shared" si="5"/>
        <v>103362.60441999999</v>
      </c>
      <c r="I39" s="50">
        <f t="shared" si="5"/>
        <v>109545.284</v>
      </c>
      <c r="J39" s="78">
        <f>SUM(J42:J51)</f>
        <v>110261.8646</v>
      </c>
      <c r="K39" s="49">
        <f>SUM(K42:K51)</f>
        <v>450336.88852000004</v>
      </c>
      <c r="L39" s="49">
        <f>SUM(L42:L51)</f>
        <v>60045.4</v>
      </c>
      <c r="M39" s="49">
        <f>SUM(M42:M51)</f>
        <v>60045.4</v>
      </c>
      <c r="N39" s="78">
        <f t="shared" si="4"/>
        <v>1137540.8694799999</v>
      </c>
      <c r="O39" s="59">
        <f>SUM(K16+N39)</f>
        <v>1601802.7434799999</v>
      </c>
    </row>
    <row r="40" spans="1:17" ht="15.75" x14ac:dyDescent="0.25">
      <c r="A40" s="91" t="s">
        <v>16</v>
      </c>
      <c r="B40" s="94" t="s">
        <v>45</v>
      </c>
      <c r="C40" s="34" t="s">
        <v>11</v>
      </c>
      <c r="D40" s="10" t="s">
        <v>14</v>
      </c>
      <c r="E40" s="57">
        <f t="shared" ref="E40:G40" si="6">SUM(E41:E42)</f>
        <v>24469.35</v>
      </c>
      <c r="F40" s="45">
        <v>26387.297399999999</v>
      </c>
      <c r="G40" s="50">
        <f t="shared" si="6"/>
        <v>31556.1</v>
      </c>
      <c r="H40" s="57">
        <f t="shared" ref="H40:M40" si="7">H41+H42</f>
        <v>34674.71</v>
      </c>
      <c r="I40" s="49">
        <f t="shared" si="7"/>
        <v>40176.699999999997</v>
      </c>
      <c r="J40" s="79">
        <f t="shared" si="7"/>
        <v>54173.9</v>
      </c>
      <c r="K40" s="49">
        <f t="shared" si="7"/>
        <v>53881.5</v>
      </c>
      <c r="L40" s="49">
        <f t="shared" si="7"/>
        <v>53881.5</v>
      </c>
      <c r="M40" s="49">
        <f t="shared" si="7"/>
        <v>53881.5</v>
      </c>
      <c r="N40" s="80">
        <f t="shared" si="4"/>
        <v>373082.55739999993</v>
      </c>
    </row>
    <row r="41" spans="1:17" ht="31.5" x14ac:dyDescent="0.25">
      <c r="A41" s="92"/>
      <c r="B41" s="95"/>
      <c r="C41" s="97" t="s">
        <v>13</v>
      </c>
      <c r="D41" s="10" t="s">
        <v>6</v>
      </c>
      <c r="E41" s="51">
        <v>0</v>
      </c>
      <c r="F41" s="11">
        <v>0</v>
      </c>
      <c r="G41" s="51">
        <v>0</v>
      </c>
      <c r="H41" s="51">
        <v>0</v>
      </c>
      <c r="I41" s="64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7" ht="31.5" x14ac:dyDescent="0.25">
      <c r="A42" s="93"/>
      <c r="B42" s="96"/>
      <c r="C42" s="98"/>
      <c r="D42" s="13" t="s">
        <v>7</v>
      </c>
      <c r="E42" s="51">
        <v>24469.35</v>
      </c>
      <c r="F42" s="11">
        <v>26387.297399999999</v>
      </c>
      <c r="G42" s="51">
        <v>31556.1</v>
      </c>
      <c r="H42" s="58">
        <v>34674.71</v>
      </c>
      <c r="I42" s="49">
        <v>40176.699999999997</v>
      </c>
      <c r="J42" s="49">
        <v>54173.9</v>
      </c>
      <c r="K42" s="49">
        <v>53881.5</v>
      </c>
      <c r="L42" s="49">
        <v>53881.5</v>
      </c>
      <c r="M42" s="49">
        <v>53881.5</v>
      </c>
      <c r="N42" s="51">
        <f t="shared" si="4"/>
        <v>373082.55739999993</v>
      </c>
    </row>
    <row r="43" spans="1:17" ht="58.5" customHeight="1" x14ac:dyDescent="0.25">
      <c r="A43" s="37" t="s">
        <v>17</v>
      </c>
      <c r="B43" s="38" t="s">
        <v>46</v>
      </c>
      <c r="C43" s="39" t="s">
        <v>13</v>
      </c>
      <c r="D43" s="13" t="s">
        <v>7</v>
      </c>
      <c r="E43" s="51">
        <v>48824.457999999999</v>
      </c>
      <c r="F43" s="44">
        <v>13749.93894</v>
      </c>
      <c r="G43" s="51">
        <v>22395.191999999999</v>
      </c>
      <c r="H43" s="51">
        <v>60645.80442</v>
      </c>
      <c r="I43" s="78">
        <v>42038.032220000001</v>
      </c>
      <c r="J43" s="51">
        <v>46156.007819999999</v>
      </c>
      <c r="K43" s="49">
        <v>84500</v>
      </c>
      <c r="L43" s="51">
        <v>0</v>
      </c>
      <c r="M43" s="51">
        <v>0</v>
      </c>
      <c r="N43" s="78">
        <f t="shared" si="4"/>
        <v>318309.43339999998</v>
      </c>
    </row>
    <row r="44" spans="1:17" ht="136.5" customHeight="1" x14ac:dyDescent="0.25">
      <c r="A44" s="11" t="s">
        <v>18</v>
      </c>
      <c r="B44" s="53" t="s">
        <v>47</v>
      </c>
      <c r="C44" s="10" t="s">
        <v>13</v>
      </c>
      <c r="D44" s="10" t="s">
        <v>7</v>
      </c>
      <c r="E44" s="49">
        <v>200</v>
      </c>
      <c r="F44" s="8">
        <v>200</v>
      </c>
      <c r="G44" s="49">
        <v>200</v>
      </c>
      <c r="H44" s="49">
        <v>200</v>
      </c>
      <c r="I44" s="49">
        <v>200</v>
      </c>
      <c r="J44" s="49">
        <v>200</v>
      </c>
      <c r="K44" s="51">
        <v>0</v>
      </c>
      <c r="L44" s="51">
        <v>0</v>
      </c>
      <c r="M44" s="51">
        <v>0</v>
      </c>
      <c r="N44" s="49">
        <f t="shared" si="4"/>
        <v>1200</v>
      </c>
    </row>
    <row r="45" spans="1:17" ht="56.25" customHeight="1" x14ac:dyDescent="0.25">
      <c r="A45" s="11" t="s">
        <v>21</v>
      </c>
      <c r="B45" s="41" t="s">
        <v>48</v>
      </c>
      <c r="C45" s="10" t="s">
        <v>13</v>
      </c>
      <c r="D45" s="13" t="s">
        <v>7</v>
      </c>
      <c r="E45" s="51">
        <v>0</v>
      </c>
      <c r="F45" s="11">
        <v>0</v>
      </c>
      <c r="G45" s="51">
        <v>0</v>
      </c>
      <c r="H45" s="51">
        <v>0</v>
      </c>
      <c r="I45" s="64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4"/>
        <v>0</v>
      </c>
    </row>
    <row r="46" spans="1:17" ht="86.25" customHeight="1" x14ac:dyDescent="0.25">
      <c r="A46" s="11" t="s">
        <v>22</v>
      </c>
      <c r="B46" s="38" t="s">
        <v>49</v>
      </c>
      <c r="C46" s="10" t="s">
        <v>13</v>
      </c>
      <c r="D46" s="10" t="s">
        <v>7</v>
      </c>
      <c r="E46" s="58">
        <v>5620</v>
      </c>
      <c r="F46" s="44">
        <v>4065.6026000000002</v>
      </c>
      <c r="G46" s="51">
        <v>4582.1000000000004</v>
      </c>
      <c r="H46" s="51">
        <v>4842.09</v>
      </c>
      <c r="I46" s="58">
        <v>17814.37</v>
      </c>
      <c r="J46" s="49">
        <v>6163.3</v>
      </c>
      <c r="K46" s="49">
        <v>6163.9</v>
      </c>
      <c r="L46" s="49">
        <v>6163.9</v>
      </c>
      <c r="M46" s="49">
        <v>6163.9</v>
      </c>
      <c r="N46" s="80">
        <f t="shared" si="4"/>
        <v>61579.162600000003</v>
      </c>
    </row>
    <row r="47" spans="1:17" ht="47.25" x14ac:dyDescent="0.25">
      <c r="A47" s="11" t="s">
        <v>23</v>
      </c>
      <c r="B47" s="42" t="s">
        <v>50</v>
      </c>
      <c r="C47" s="10" t="s">
        <v>13</v>
      </c>
      <c r="D47" s="10" t="s">
        <v>7</v>
      </c>
      <c r="E47" s="51">
        <v>9490.2890000000007</v>
      </c>
      <c r="F47" s="44">
        <v>0</v>
      </c>
      <c r="G47" s="51">
        <v>3149.36</v>
      </c>
      <c r="H47" s="51">
        <v>0</v>
      </c>
      <c r="I47" s="64">
        <v>0</v>
      </c>
      <c r="J47" s="51">
        <v>0</v>
      </c>
      <c r="K47" s="78">
        <v>210576.48852000001</v>
      </c>
      <c r="L47" s="51">
        <v>0</v>
      </c>
      <c r="M47" s="51">
        <v>0</v>
      </c>
      <c r="N47" s="78">
        <f t="shared" si="4"/>
        <v>223216.13752000002</v>
      </c>
    </row>
    <row r="48" spans="1:17" ht="59.25" customHeight="1" x14ac:dyDescent="0.25">
      <c r="A48" s="11" t="s">
        <v>24</v>
      </c>
      <c r="B48" s="43" t="s">
        <v>51</v>
      </c>
      <c r="C48" s="10" t="s">
        <v>19</v>
      </c>
      <c r="D48" s="10" t="s">
        <v>7</v>
      </c>
      <c r="E48" s="51">
        <v>0</v>
      </c>
      <c r="F48" s="44">
        <v>0</v>
      </c>
      <c r="G48" s="51">
        <v>0</v>
      </c>
      <c r="H48" s="64">
        <v>0</v>
      </c>
      <c r="I48" s="64">
        <v>0</v>
      </c>
      <c r="J48" s="64">
        <v>0</v>
      </c>
      <c r="K48" s="51">
        <v>0</v>
      </c>
      <c r="L48" s="51">
        <v>0</v>
      </c>
      <c r="M48" s="51">
        <v>0</v>
      </c>
      <c r="N48" s="49">
        <f t="shared" si="4"/>
        <v>0</v>
      </c>
    </row>
    <row r="49" spans="1:14" ht="57" customHeight="1" x14ac:dyDescent="0.25">
      <c r="A49" s="11" t="s">
        <v>25</v>
      </c>
      <c r="B49" s="43" t="s">
        <v>52</v>
      </c>
      <c r="C49" s="10" t="s">
        <v>13</v>
      </c>
      <c r="D49" s="10" t="s">
        <v>7</v>
      </c>
      <c r="E49" s="51">
        <v>8495.5</v>
      </c>
      <c r="F49" s="44">
        <v>0</v>
      </c>
      <c r="G49" s="51">
        <v>651.79999999999995</v>
      </c>
      <c r="H49" s="51">
        <v>0</v>
      </c>
      <c r="I49" s="64">
        <v>0</v>
      </c>
      <c r="J49" s="51">
        <v>0</v>
      </c>
      <c r="K49" s="49">
        <v>9415</v>
      </c>
      <c r="L49" s="51">
        <v>0</v>
      </c>
      <c r="M49" s="51">
        <v>0</v>
      </c>
      <c r="N49" s="51">
        <f t="shared" si="4"/>
        <v>18562.3</v>
      </c>
    </row>
    <row r="50" spans="1:14" ht="69" customHeight="1" x14ac:dyDescent="0.25">
      <c r="A50" s="11" t="s">
        <v>26</v>
      </c>
      <c r="B50" s="40" t="s">
        <v>53</v>
      </c>
      <c r="C50" s="10" t="s">
        <v>13</v>
      </c>
      <c r="D50" s="10" t="s">
        <v>7</v>
      </c>
      <c r="E50" s="51">
        <v>641.16999999999996</v>
      </c>
      <c r="F50" s="44">
        <v>2267.9699999999998</v>
      </c>
      <c r="G50" s="51">
        <v>36997.300000000003</v>
      </c>
      <c r="H50" s="49">
        <v>3000</v>
      </c>
      <c r="I50" s="78">
        <v>9316.1817800000008</v>
      </c>
      <c r="J50" s="78">
        <v>3568.6567799999998</v>
      </c>
      <c r="K50" s="49">
        <v>10000</v>
      </c>
      <c r="L50" s="51">
        <v>0</v>
      </c>
      <c r="M50" s="51">
        <v>0</v>
      </c>
      <c r="N50" s="51">
        <f t="shared" si="4"/>
        <v>65791.278560000006</v>
      </c>
    </row>
    <row r="51" spans="1:14" ht="69" customHeight="1" x14ac:dyDescent="0.25">
      <c r="A51" s="51" t="s">
        <v>43</v>
      </c>
      <c r="B51" s="53" t="s">
        <v>54</v>
      </c>
      <c r="C51" s="86" t="s">
        <v>13</v>
      </c>
      <c r="D51" s="86" t="s">
        <v>7</v>
      </c>
      <c r="E51" s="51">
        <v>0</v>
      </c>
      <c r="F51" s="82">
        <v>0</v>
      </c>
      <c r="G51" s="51">
        <v>0</v>
      </c>
      <c r="H51" s="64">
        <v>0</v>
      </c>
      <c r="I51" s="64">
        <v>0</v>
      </c>
      <c r="J51" s="64">
        <v>0</v>
      </c>
      <c r="K51" s="49">
        <v>75800</v>
      </c>
      <c r="L51" s="51">
        <v>0</v>
      </c>
      <c r="M51" s="51">
        <v>0</v>
      </c>
      <c r="N51" s="49">
        <f t="shared" si="4"/>
        <v>75800</v>
      </c>
    </row>
    <row r="59" spans="1:14" x14ac:dyDescent="0.25">
      <c r="G59" s="19"/>
    </row>
  </sheetData>
  <mergeCells count="27">
    <mergeCell ref="A11:A12"/>
    <mergeCell ref="D34:D35"/>
    <mergeCell ref="A8:O8"/>
    <mergeCell ref="A7:O7"/>
    <mergeCell ref="E34:O34"/>
    <mergeCell ref="E11:K11"/>
    <mergeCell ref="A14:A16"/>
    <mergeCell ref="B14:B16"/>
    <mergeCell ref="C18:C19"/>
    <mergeCell ref="C15:C16"/>
    <mergeCell ref="B11:B12"/>
    <mergeCell ref="I1:O3"/>
    <mergeCell ref="H6:O6"/>
    <mergeCell ref="H5:O5"/>
    <mergeCell ref="A40:A42"/>
    <mergeCell ref="B40:B42"/>
    <mergeCell ref="C41:C42"/>
    <mergeCell ref="A34:A35"/>
    <mergeCell ref="B34:B35"/>
    <mergeCell ref="C34:C35"/>
    <mergeCell ref="A37:A39"/>
    <mergeCell ref="B37:B39"/>
    <mergeCell ref="C38:C39"/>
    <mergeCell ref="D11:D12"/>
    <mergeCell ref="A17:A19"/>
    <mergeCell ref="B17:B19"/>
    <mergeCell ref="C11:C12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48" fitToHeight="2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2026-05-20T10:25:17Z</dcterms:modified>
</cp:coreProperties>
</file>